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<sst xmlns="http://schemas.openxmlformats.org/spreadsheetml/2006/main" count="31" uniqueCount="31">
  <si>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</si>
  <si>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</si>
  <si>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</si>
  <si>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</si>
  <si>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</si>
  <si>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</si>
  <si>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</si>
  <si>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</si>
  <si>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</si>
  <si>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</si>
  <si>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</si>
  <si>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</si>
  <si>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</si>
  <si>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</si>
  <si>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</si>
  <si>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</si>
  <si>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</si>
  <si>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</si>
  <si>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</si>
  <si>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</si>
  <si>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</si>
  <si>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</si>
  <si>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</si>
  <si>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</si>
  <si>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</si>
  <si>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</si>
  <si>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</si>
  <si>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345,00 - чистка вентканалов кв. 174.</t>
  </si>
  <si>
    <t xml:space="preserve">80357,00 - ремонт кровли кв. 174, 175, 176, 177 и л/клетки.                                           15650,00 - ремонт кровли кв. 210.                       1500,00 - ремонт межпанельных стыков кв. 212.                                                                           7500,00 - ремонт межпанельных стыков кв. 213.                          </t>
  </si>
  <si>
    <t>13618,00 - ремонт кровли кв. 210.</t>
  </si>
  <si>
    <t>980,00 - проверка вентиляции кв.174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</si>
</sst>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19" sqref="H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2116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д.33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11424.5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31645.865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473827.32999999996</v>
      </c>
    </row>
    <row r="12" spans="1:5" ht="15.75">
      <c r="A12" s="3">
        <v>1</v>
      </c>
      <c r="B12" s="11" t="s">
        <v>4</v>
      </c>
      <c r="C12" s="7">
        <f>VLOOKUP(A1,'[2]ТР 2018'!$A$1:$AH$101,5,0)</f>
        <v>21188.99</v>
      </c>
      <c r="D12" s="7">
        <f>VLOOKUP(A1,'[2]ТР 2018'!$A$1:$AH$101,19,0)</f>
        <v>345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34512.37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32923.22</v>
      </c>
      <c r="D14" s="7">
        <f>VLOOKUP(A1,'[2]ТР 2018'!$A$1:$AH$101,21,0)</f>
        <v>0</v>
      </c>
      <c r="E14" s="9"/>
    </row>
    <row r="15" spans="1:5" ht="110.25">
      <c r="A15" s="3">
        <v>4</v>
      </c>
      <c r="B15" s="11" t="s">
        <v>7</v>
      </c>
      <c r="C15" s="7">
        <f>VLOOKUP(A1,'[2]ТР 2018'!$A$1:$AH$101,8,0)</f>
        <v>30440.87</v>
      </c>
      <c r="D15" s="7">
        <f>VLOOKUP(A1,'[2]ТР 2018'!$A$1:$AH$101,22,0)</f>
        <v>105007</v>
      </c>
      <c r="E15" s="9" t="s">
        <v>28</v>
      </c>
    </row>
    <row r="16" spans="1:5" ht="15.75">
      <c r="A16" s="3">
        <v>5</v>
      </c>
      <c r="B16" s="11" t="s">
        <v>8</v>
      </c>
      <c r="C16" s="7">
        <f>VLOOKUP(A1,'[2]ТР 2018'!$A$1:$AH$101,9,0)</f>
        <v>27220.07</v>
      </c>
      <c r="D16" s="7">
        <f>VLOOKUP(A1,'[2]ТР 2018'!$A$1:$AH$101,23,0)</f>
        <v>13618</v>
      </c>
      <c r="E16" s="9" t="s">
        <v>29</v>
      </c>
    </row>
    <row r="17" spans="1:5" ht="15.75">
      <c r="A17" s="3">
        <v>6</v>
      </c>
      <c r="B17" s="4" t="s">
        <v>9</v>
      </c>
      <c r="C17" s="7">
        <f>VLOOKUP(A1,'[2]ТР 2018'!$A$1:$AH$101,10,0)</f>
        <v>37327.03</v>
      </c>
      <c r="D17" s="7">
        <f>VLOOKUP(A1,'[2]ТР 2018'!$A$1:$AH$101,24,0)</f>
        <v>980</v>
      </c>
      <c r="E17" s="9" t="s">
        <v>30</v>
      </c>
    </row>
    <row r="18" spans="1:5" ht="15.75">
      <c r="A18" s="3">
        <v>7</v>
      </c>
      <c r="B18" s="4" t="s">
        <v>10</v>
      </c>
      <c r="C18" s="7">
        <f>VLOOKUP(A1,'[2]ТР 2018'!$A$1:$AH$101,11,0)</f>
        <v>30621.64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35230.79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30592.26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28590.77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32768.43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31390.52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372806.96</v>
      </c>
      <c r="D24" s="8">
        <f>SUM(D12:D23)</f>
        <v>119950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726684.29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2019-03-21T12:43:38Z</dcterms:modified>
  <cp:category/>
  <cp:version/>
  <cp:contentType/>
  <cp:contentStatus/>
</cp:coreProperties>
</file>